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문한나\Desktop\"/>
    </mc:Choice>
  </mc:AlternateContent>
  <bookViews>
    <workbookView xWindow="0" yWindow="0" windowWidth="28800" windowHeight="11925" activeTab="1"/>
  </bookViews>
  <sheets>
    <sheet name="시트1_2019년 1월 1일 이전에 개업한 기업 산출식" sheetId="2" r:id="rId1"/>
    <sheet name="시트2_2019년 1월 1일 이 후 개업한 기업 산출식 " sheetId="4" r:id="rId2"/>
    <sheet name="1차_시트2_2019년도 중 개업한 기업 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 s="1"/>
  <c r="E9" i="4" l="1"/>
  <c r="F9" i="4" s="1"/>
  <c r="G9" i="4"/>
  <c r="K9" i="4" s="1"/>
  <c r="L9" i="4" s="1"/>
  <c r="F11" i="2"/>
  <c r="I11" i="2" s="1"/>
  <c r="E11" i="2"/>
  <c r="J9" i="4" l="1"/>
  <c r="H9" i="4"/>
  <c r="M9" i="4"/>
  <c r="I9" i="4"/>
  <c r="D11" i="2" l="1"/>
  <c r="J11" i="2" s="1"/>
  <c r="N9" i="4" l="1"/>
  <c r="D17" i="1"/>
  <c r="E17" i="1" s="1"/>
  <c r="E11" i="1"/>
  <c r="G11" i="1"/>
  <c r="D11" i="1"/>
  <c r="F11" i="1" l="1"/>
  <c r="H11" i="1" s="1"/>
  <c r="I11" i="1" s="1"/>
</calcChain>
</file>

<file path=xl/comments1.xml><?xml version="1.0" encoding="utf-8"?>
<comments xmlns="http://schemas.openxmlformats.org/spreadsheetml/2006/main">
  <authors>
    <author>문한나</author>
  </authors>
  <commentList>
    <comment ref="J11" authorId="0" shapeId="0">
      <text>
        <r>
          <rPr>
            <b/>
            <sz val="11"/>
            <color indexed="10"/>
            <rFont val="돋움"/>
            <family val="3"/>
            <charset val="129"/>
          </rPr>
          <t>실제 감소액을 초과하여 구간 지급액을 신청 할 수 없으며, 만원 단위 절상 (자동 산식)</t>
        </r>
      </text>
    </comment>
  </commentList>
</comments>
</file>

<file path=xl/comments2.xml><?xml version="1.0" encoding="utf-8"?>
<comments xmlns="http://schemas.openxmlformats.org/spreadsheetml/2006/main">
  <authors>
    <author>문한나</author>
  </authors>
  <commentList>
    <comment ref="N9" authorId="0" shapeId="0">
      <text>
        <r>
          <rPr>
            <b/>
            <sz val="11"/>
            <color indexed="10"/>
            <rFont val="돋움"/>
            <family val="3"/>
            <charset val="129"/>
          </rPr>
          <t>실제 감소액을 초과하여 구간 지급액을 신청 할 수 없으며, 만원 단위 절상 (자동 산식)</t>
        </r>
      </text>
    </comment>
  </commentList>
</comments>
</file>

<file path=xl/comments3.xml><?xml version="1.0" encoding="utf-8"?>
<comments xmlns="http://schemas.openxmlformats.org/spreadsheetml/2006/main">
  <authors>
    <author>문한나</author>
  </authors>
  <commentList>
    <comment ref="I11" authorId="0" shapeId="0">
      <text>
        <r>
          <rPr>
            <b/>
            <sz val="11"/>
            <color indexed="10"/>
            <rFont val="돋움"/>
            <family val="3"/>
            <charset val="129"/>
          </rPr>
          <t>실제 감소액을 초과하여 구간 지급액을 신청 할 수 없으며, 만원 단위 절상 (자동 산식)</t>
        </r>
      </text>
    </comment>
    <comment ref="E17" authorId="0" shapeId="0">
      <text>
        <r>
          <rPr>
            <b/>
            <sz val="11"/>
            <color indexed="81"/>
            <rFont val="Tahoma"/>
            <family val="2"/>
          </rPr>
          <t>2019</t>
        </r>
        <r>
          <rPr>
            <b/>
            <sz val="11"/>
            <color indexed="81"/>
            <rFont val="돋움"/>
            <family val="3"/>
            <charset val="129"/>
          </rPr>
          <t>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개업할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경우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환산매출액을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위에</t>
        </r>
        <r>
          <rPr>
            <b/>
            <sz val="11"/>
            <color indexed="81"/>
            <rFont val="Tahoma"/>
            <family val="2"/>
          </rPr>
          <t xml:space="preserve"> 
</t>
        </r>
        <r>
          <rPr>
            <b/>
            <sz val="11"/>
            <color indexed="81"/>
            <rFont val="돋움"/>
            <family val="3"/>
            <charset val="129"/>
          </rPr>
          <t>입력해주세요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<sst xmlns="http://schemas.openxmlformats.org/spreadsheetml/2006/main" count="91" uniqueCount="49">
  <si>
    <t>2020년 매출액 구간</t>
    <phoneticPr fontId="2" type="noConversion"/>
  </si>
  <si>
    <t>신청 가능 금액</t>
    <phoneticPr fontId="2" type="noConversion"/>
  </si>
  <si>
    <t>1억 이상~3억 미만</t>
    <phoneticPr fontId="2" type="noConversion"/>
  </si>
  <si>
    <t>1억 미만</t>
    <phoneticPr fontId="2" type="noConversion"/>
  </si>
  <si>
    <t>3억 이상</t>
  </si>
  <si>
    <t>감소구간</t>
    <phoneticPr fontId="2" type="noConversion"/>
  </si>
  <si>
    <t>구간 지급액</t>
    <phoneticPr fontId="2" type="noConversion"/>
  </si>
  <si>
    <t>자동산식</t>
    <phoneticPr fontId="2" type="noConversion"/>
  </si>
  <si>
    <t>2019년 매출액(원)</t>
    <phoneticPr fontId="2" type="noConversion"/>
  </si>
  <si>
    <t>2020년 매출액(원)</t>
    <phoneticPr fontId="2" type="noConversion"/>
  </si>
  <si>
    <t>감소액(-)</t>
    <phoneticPr fontId="2" type="noConversion"/>
  </si>
  <si>
    <t>감소율(%)</t>
    <phoneticPr fontId="2" type="noConversion"/>
  </si>
  <si>
    <t>40 초과</t>
  </si>
  <si>
    <t>20초과~40이하</t>
  </si>
  <si>
    <t>매출증가</t>
  </si>
  <si>
    <t>구분</t>
    <phoneticPr fontId="2" type="noConversion"/>
  </si>
  <si>
    <t>◎ 신청금액 산출식</t>
    <phoneticPr fontId="2" type="noConversion"/>
  </si>
  <si>
    <t>사업개시일</t>
    <phoneticPr fontId="2" type="noConversion"/>
  </si>
  <si>
    <t>일수</t>
    <phoneticPr fontId="2" type="noConversion"/>
  </si>
  <si>
    <t>[참고표]</t>
    <phoneticPr fontId="2" type="noConversion"/>
  </si>
  <si>
    <t>◎ 2019년 중 개업한 경우 일단위 환산하여 위에 2019년 매출액 입력</t>
    <phoneticPr fontId="2" type="noConversion"/>
  </si>
  <si>
    <t>입력 칸(노란색만 작성)</t>
    <phoneticPr fontId="2" type="noConversion"/>
  </si>
  <si>
    <t>사업자등록증 상 개업일을 0000-00-00 형식으로 입력</t>
    <phoneticPr fontId="2" type="noConversion"/>
  </si>
  <si>
    <t>※ 국세청 매출증빙자료에서 확인 할 수 있는 매출액을 원 단위로 기재 바람</t>
    <phoneticPr fontId="2" type="noConversion"/>
  </si>
  <si>
    <r>
      <t xml:space="preserve">&lt;신청 유의사항&gt;
1. 노란색만 기입하시면 신청 가능 금액 확인 가능
2. 2020년 매출액 및 감소 구간에 따라 신청가능금액이 다름
3. </t>
    </r>
    <r>
      <rPr>
        <b/>
        <u/>
        <sz val="13"/>
        <color rgb="FF0000FF"/>
        <rFont val="맑은 고딕"/>
        <family val="3"/>
        <charset val="129"/>
        <scheme val="minor"/>
      </rPr>
      <t>실제 감소액을 초과하여 신청 할 수 없음</t>
    </r>
    <r>
      <rPr>
        <b/>
        <sz val="13"/>
        <color rgb="FF0000FF"/>
        <rFont val="맑은 고딕"/>
        <family val="3"/>
        <charset val="129"/>
        <scheme val="minor"/>
      </rPr>
      <t xml:space="preserve">
4. 사업개시일이 '20.1.1 이전 기업 신청 
</t>
    </r>
    <r>
      <rPr>
        <sz val="13"/>
        <rFont val="맑은 고딕"/>
        <family val="3"/>
        <charset val="129"/>
        <scheme val="minor"/>
      </rPr>
      <t xml:space="preserve"> ※ ‘19년 연매출액 ‘0원’, ’20년 연매출액 ‘0원’ 등 실질적 사업영위 여부 확인 불가하면 신청 할 수 없음</t>
    </r>
    <phoneticPr fontId="2" type="noConversion"/>
  </si>
  <si>
    <t>환산 매출액(365일기준)</t>
    <phoneticPr fontId="2" type="noConversion"/>
  </si>
  <si>
    <t>0초과~20이하</t>
    <phoneticPr fontId="2" type="noConversion"/>
  </si>
  <si>
    <t>0∼20이하 %p 감소</t>
    <phoneticPr fontId="2" type="noConversion"/>
  </si>
  <si>
    <t>20초과∼40이하 %p 감소</t>
    <phoneticPr fontId="2" type="noConversion"/>
  </si>
  <si>
    <t>2020년도 매출액</t>
    <phoneticPr fontId="2" type="noConversion"/>
  </si>
  <si>
    <t>감소율 구간</t>
    <phoneticPr fontId="2" type="noConversion"/>
  </si>
  <si>
    <t>감소액</t>
    <phoneticPr fontId="2" type="noConversion"/>
  </si>
  <si>
    <t>지원대상아님</t>
    <phoneticPr fontId="2" type="noConversion"/>
  </si>
  <si>
    <t>40초과 %p 감소</t>
    <phoneticPr fontId="2" type="noConversion"/>
  </si>
  <si>
    <t>신청 금액</t>
    <phoneticPr fontId="2" type="noConversion"/>
  </si>
  <si>
    <t>2020년 매출액</t>
    <phoneticPr fontId="2" type="noConversion"/>
  </si>
  <si>
    <t>2019년 환산
매출액(원)</t>
    <phoneticPr fontId="2" type="noConversion"/>
  </si>
  <si>
    <t>◎ 신청금액 산출식(2019년도에 개업한 기업 작성용)</t>
    <phoneticPr fontId="2" type="noConversion"/>
  </si>
  <si>
    <t>◎ 신청금액 산출식(2019년 이전 개업한 기업 작성)</t>
    <phoneticPr fontId="2" type="noConversion"/>
  </si>
  <si>
    <t>[참고_지원기준표]</t>
    <phoneticPr fontId="2" type="noConversion"/>
  </si>
  <si>
    <t>3억 이상</t>
    <phoneticPr fontId="2" type="noConversion"/>
  </si>
  <si>
    <t>해당열
(숨김)</t>
    <phoneticPr fontId="2" type="noConversion"/>
  </si>
  <si>
    <t>해당 열(숨김)</t>
    <phoneticPr fontId="2" type="noConversion"/>
  </si>
  <si>
    <t>해당열</t>
    <phoneticPr fontId="2" type="noConversion"/>
  </si>
  <si>
    <t>입력 칸( 이부분만 작성)</t>
    <phoneticPr fontId="2" type="noConversion"/>
  </si>
  <si>
    <t>※ 국세청 매출증빙자료에서 확인 할 수 있는 매출액을 원 단위로 기재 바람
※ ‘19년 연매출액 ‘0원’, ’20년 연매출액 ‘0원’ 등 실질적 사업영위 여부 확인 불가하면 신청 할 수 없음</t>
    <phoneticPr fontId="2" type="noConversion"/>
  </si>
  <si>
    <r>
      <rPr>
        <b/>
        <sz val="24"/>
        <rFont val="맑은 고딕"/>
        <family val="3"/>
        <charset val="129"/>
        <scheme val="minor"/>
      </rPr>
      <t xml:space="preserve">&lt;신청 유의사항&gt;
1. 반드시 빨간색 칸만 작성하면 옆에 칸은 자동 산출됩니다. 
</t>
    </r>
    <r>
      <rPr>
        <sz val="24"/>
        <rFont val="맑은 고딕"/>
        <family val="3"/>
        <charset val="129"/>
        <scheme val="minor"/>
      </rPr>
      <t xml:space="preserve"> </t>
    </r>
    <r>
      <rPr>
        <b/>
        <sz val="24"/>
        <color rgb="FFFF0000"/>
        <rFont val="맑은 고딕"/>
        <family val="3"/>
        <charset val="129"/>
        <scheme val="minor"/>
      </rPr>
      <t>※ 2019년 1월 1일 이전에 개업한 자활기업만 입력하세요.( 2019년 1월 1일 이후 개업은 두번째 시트활용)</t>
    </r>
    <phoneticPr fontId="2" type="noConversion"/>
  </si>
  <si>
    <r>
      <t xml:space="preserve">&lt;신청 유의사항&gt;
1. 반드시 빨간색 칸만 작성하면 옆에 칸은 자동 산출됩니다. 
 </t>
    </r>
    <r>
      <rPr>
        <b/>
        <sz val="24"/>
        <color rgb="FFFF0000"/>
        <rFont val="맑은 고딕"/>
        <family val="3"/>
        <charset val="129"/>
        <scheme val="minor"/>
      </rPr>
      <t>※ 2019년 1월 1일 이후에 개업한 자활기업만 입력하세요.</t>
    </r>
    <r>
      <rPr>
        <b/>
        <sz val="24"/>
        <rFont val="맑은 고딕"/>
        <family val="3"/>
        <charset val="129"/>
        <scheme val="minor"/>
      </rPr>
      <t xml:space="preserve">
</t>
    </r>
    <phoneticPr fontId="2" type="noConversion"/>
  </si>
  <si>
    <t>2019-00-00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</si>
</sst>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4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HY중고딕"/>
      <family val="1"/>
      <charset val="129"/>
    </font>
    <font>
      <b/>
      <sz val="13"/>
      <color theme="1"/>
      <name val="HY중고딕"/>
      <family val="1"/>
      <charset val="129"/>
    </font>
    <font>
      <sz val="16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u/>
      <sz val="13"/>
      <color rgb="FF0000FF"/>
      <name val="맑은 고딕"/>
      <family val="3"/>
      <charset val="129"/>
      <scheme val="minor"/>
    </font>
    <font>
      <b/>
      <sz val="11"/>
      <color theme="1" tint="0.14999847407452621"/>
      <name val="맑은 고딕"/>
      <family val="3"/>
      <charset val="129"/>
      <scheme val="minor"/>
    </font>
    <font>
      <b/>
      <sz val="11"/>
      <color indexed="81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3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b/>
      <sz val="11"/>
      <color indexed="81"/>
      <name val="Tahoma"/>
      <family val="2"/>
    </font>
    <font>
      <b/>
      <sz val="12"/>
      <color theme="1" tint="0.1499984740745262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5"/>
      <color theme="1"/>
      <name val="HY중고딕"/>
      <family val="1"/>
      <charset val="129"/>
    </font>
    <font>
      <b/>
      <sz val="15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20"/>
      <color theme="1"/>
      <name val="HY중고딕"/>
      <family val="1"/>
      <charset val="129"/>
    </font>
    <font>
      <b/>
      <sz val="20"/>
      <color rgb="FF0000FF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24"/>
      <color rgb="FF0000FF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  <font>
      <b/>
      <sz val="16"/>
      <color rgb="FF0000FF"/>
      <name val="맑은 고딕"/>
      <family val="2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1"/>
      <color theme="1"/>
      <name val="HY중고딕"/>
      <family val="1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41" fontId="8" fillId="0" borderId="9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1" fontId="17" fillId="2" borderId="1" xfId="1" applyFont="1" applyFill="1" applyBorder="1" applyAlignment="1">
      <alignment horizontal="center" vertical="center"/>
    </xf>
    <xf numFmtId="41" fontId="17" fillId="0" borderId="3" xfId="1" applyFont="1" applyBorder="1" applyAlignment="1">
      <alignment horizontal="center" vertical="center"/>
    </xf>
    <xf numFmtId="9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1" fontId="17" fillId="0" borderId="2" xfId="1" applyFont="1" applyBorder="1" applyAlignment="1">
      <alignment horizontal="center" vertical="center"/>
    </xf>
    <xf numFmtId="14" fontId="17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1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17" fillId="0" borderId="1" xfId="1" applyFont="1" applyFill="1" applyBorder="1" applyAlignment="1">
      <alignment horizontal="center" vertical="center"/>
    </xf>
    <xf numFmtId="41" fontId="17" fillId="0" borderId="1" xfId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76" fontId="17" fillId="0" borderId="1" xfId="2" applyNumberFormat="1" applyFont="1" applyBorder="1" applyAlignment="1">
      <alignment horizontal="center" vertical="center"/>
    </xf>
    <xf numFmtId="0" fontId="26" fillId="9" borderId="13" xfId="0" applyNumberFormat="1" applyFont="1" applyFill="1" applyBorder="1" applyAlignment="1">
      <alignment horizontal="right" vertical="center"/>
    </xf>
    <xf numFmtId="0" fontId="26" fillId="9" borderId="12" xfId="0" applyNumberFormat="1" applyFont="1" applyFill="1" applyBorder="1" applyAlignment="1">
      <alignment horizontal="right" vertical="center"/>
    </xf>
    <xf numFmtId="0" fontId="26" fillId="9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3" xfId="0" applyNumberFormat="1" applyFont="1" applyFill="1" applyBorder="1" applyAlignment="1">
      <alignment horizontal="center" vertical="center"/>
    </xf>
    <xf numFmtId="0" fontId="26" fillId="10" borderId="12" xfId="0" applyNumberFormat="1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41" fontId="31" fillId="11" borderId="1" xfId="1" applyFont="1" applyFill="1" applyBorder="1" applyAlignment="1">
      <alignment horizontal="center" vertical="center"/>
    </xf>
    <xf numFmtId="41" fontId="29" fillId="2" borderId="9" xfId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17" fillId="0" borderId="0" xfId="0" applyFont="1">
      <alignment vertical="center"/>
    </xf>
    <xf numFmtId="0" fontId="2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4" fontId="37" fillId="11" borderId="1" xfId="1" applyNumberFormat="1" applyFont="1" applyFill="1" applyBorder="1" applyAlignment="1">
      <alignment horizontal="center" vertical="center"/>
    </xf>
    <xf numFmtId="41" fontId="37" fillId="11" borderId="1" xfId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/>
    </xf>
    <xf numFmtId="41" fontId="8" fillId="2" borderId="9" xfId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40" fillId="6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8" fillId="7" borderId="10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/>
    </xf>
    <xf numFmtId="0" fontId="39" fillId="7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9" fillId="5" borderId="1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CCCC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showGridLines="0" zoomScale="87" zoomScaleNormal="87" zoomScaleSheetLayoutView="100" workbookViewId="0">
      <selection activeCell="B1" sqref="B1:J6"/>
    </sheetView>
  </sheetViews>
  <sheetFormatPr defaultRowHeight="16.5" x14ac:dyDescent="0.3"/>
  <cols>
    <col min="1" max="1" width="3.75" customWidth="1"/>
    <col min="2" max="2" width="31.75" style="1" customWidth="1"/>
    <col min="3" max="3" width="36.875" style="1" customWidth="1"/>
    <col min="4" max="4" width="21.125" style="1" customWidth="1"/>
    <col min="5" max="5" width="24.25" style="1" customWidth="1"/>
    <col min="6" max="6" width="27.125" style="1" customWidth="1"/>
    <col min="7" max="7" width="25.25" style="1" customWidth="1"/>
    <col min="8" max="8" width="7.5" style="1" hidden="1" customWidth="1"/>
    <col min="9" max="9" width="22.75" style="1" customWidth="1"/>
    <col min="10" max="10" width="27.25" style="1" customWidth="1"/>
    <col min="11" max="11" width="4.125" style="1" customWidth="1"/>
    <col min="12" max="12" width="11.25" style="1" customWidth="1"/>
    <col min="13" max="13" width="14.375" style="1" customWidth="1"/>
    <col min="14" max="19" width="9" style="1"/>
  </cols>
  <sheetData>
    <row r="1" spans="1:21" s="2" customFormat="1" ht="19.5" customHeight="1" x14ac:dyDescent="0.3">
      <c r="A1" s="16"/>
      <c r="B1" s="82" t="s">
        <v>46</v>
      </c>
      <c r="C1" s="82"/>
      <c r="D1" s="82"/>
      <c r="E1" s="82"/>
      <c r="F1" s="82"/>
      <c r="G1" s="82"/>
      <c r="H1" s="82"/>
      <c r="I1" s="82"/>
      <c r="J1" s="82"/>
    </row>
    <row r="2" spans="1:21" s="2" customFormat="1" ht="19.5" customHeight="1" x14ac:dyDescent="0.3">
      <c r="A2" s="16"/>
      <c r="B2" s="82"/>
      <c r="C2" s="82"/>
      <c r="D2" s="82"/>
      <c r="E2" s="82"/>
      <c r="F2" s="82"/>
      <c r="G2" s="82"/>
      <c r="H2" s="82"/>
      <c r="I2" s="82"/>
      <c r="J2" s="82"/>
    </row>
    <row r="3" spans="1:21" s="66" customFormat="1" ht="19.5" customHeight="1" x14ac:dyDescent="0.3">
      <c r="A3" s="65"/>
      <c r="B3" s="82"/>
      <c r="C3" s="82"/>
      <c r="D3" s="82"/>
      <c r="E3" s="82"/>
      <c r="F3" s="82"/>
      <c r="G3" s="82"/>
      <c r="H3" s="82"/>
      <c r="I3" s="82"/>
      <c r="J3" s="82"/>
    </row>
    <row r="4" spans="1:21" s="66" customFormat="1" ht="19.5" customHeight="1" x14ac:dyDescent="0.3">
      <c r="A4" s="65"/>
      <c r="B4" s="82"/>
      <c r="C4" s="82"/>
      <c r="D4" s="82"/>
      <c r="E4" s="82"/>
      <c r="F4" s="82"/>
      <c r="G4" s="82"/>
      <c r="H4" s="82"/>
      <c r="I4" s="82"/>
      <c r="J4" s="82"/>
    </row>
    <row r="5" spans="1:21" s="66" customFormat="1" ht="19.5" customHeight="1" x14ac:dyDescent="0.3">
      <c r="A5" s="65"/>
      <c r="B5" s="82"/>
      <c r="C5" s="82"/>
      <c r="D5" s="82"/>
      <c r="E5" s="82"/>
      <c r="F5" s="82"/>
      <c r="G5" s="82"/>
      <c r="H5" s="82"/>
      <c r="I5" s="82"/>
      <c r="J5" s="82"/>
    </row>
    <row r="6" spans="1:21" s="66" customFormat="1" ht="27.75" customHeight="1" x14ac:dyDescent="0.3">
      <c r="A6" s="65"/>
      <c r="B6" s="82"/>
      <c r="C6" s="82"/>
      <c r="D6" s="82"/>
      <c r="E6" s="82"/>
      <c r="F6" s="82"/>
      <c r="G6" s="82"/>
      <c r="H6" s="82"/>
      <c r="I6" s="82"/>
      <c r="J6" s="82"/>
    </row>
    <row r="7" spans="1:21" s="2" customFormat="1" ht="26.25" customHeight="1" x14ac:dyDescent="0.3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21" ht="31.5" customHeight="1" x14ac:dyDescent="0.3">
      <c r="B8" s="81" t="s">
        <v>38</v>
      </c>
      <c r="C8" s="81"/>
      <c r="D8" s="81"/>
      <c r="E8" s="81"/>
      <c r="F8" s="13"/>
      <c r="G8" s="13"/>
      <c r="H8" s="13"/>
      <c r="I8" s="13"/>
      <c r="J8" s="13"/>
    </row>
    <row r="9" spans="1:21" ht="31.5" customHeight="1" thickBot="1" x14ac:dyDescent="0.35">
      <c r="B9" s="83" t="s">
        <v>44</v>
      </c>
      <c r="C9" s="83"/>
      <c r="D9" s="84" t="s">
        <v>7</v>
      </c>
      <c r="E9" s="83"/>
      <c r="F9" s="83"/>
      <c r="G9" s="83"/>
      <c r="H9" s="83"/>
      <c r="I9" s="83"/>
      <c r="J9" s="85"/>
    </row>
    <row r="10" spans="1:21" s="4" customFormat="1" ht="35.25" customHeight="1" x14ac:dyDescent="0.3">
      <c r="B10" s="63" t="s">
        <v>8</v>
      </c>
      <c r="C10" s="64" t="s">
        <v>9</v>
      </c>
      <c r="D10" s="75" t="s">
        <v>31</v>
      </c>
      <c r="E10" s="75" t="s">
        <v>11</v>
      </c>
      <c r="F10" s="75" t="s">
        <v>30</v>
      </c>
      <c r="G10" s="76" t="s">
        <v>0</v>
      </c>
      <c r="H10" s="77" t="s">
        <v>43</v>
      </c>
      <c r="I10" s="78" t="s">
        <v>6</v>
      </c>
      <c r="J10" s="60" t="s">
        <v>34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61.5" customHeight="1" thickBot="1" x14ac:dyDescent="0.35">
      <c r="B11" s="61"/>
      <c r="C11" s="61"/>
      <c r="D11" s="21" t="str">
        <f>IF(0&gt;(C11-B11),ABS(C11-B11),"감소액 없음")</f>
        <v>감소액 없음</v>
      </c>
      <c r="E11" s="52" t="e">
        <f>IF(0&gt;((C11-B11)/B11),ABS((C11-B11)/B11),"감소율 없음")</f>
        <v>#DIV/0!</v>
      </c>
      <c r="F11" s="22" t="e">
        <f>IF(((C11-B11)/B11)&lt;-40%,"40초과 %p 감소",IF(((C11-B11)/B11)&lt;-20%,"20초과∼40이하 %p 감소",IF(((C11-B11)/B11)&lt;0,"0∼20이하 %p 감소","매출증가")))</f>
        <v>#DIV/0!</v>
      </c>
      <c r="G11" s="23" t="str">
        <f>IF(C11&gt;=300000000,"3억 이상",IF(C11&gt;=100000000,"1억 이상~3억 미만","1억 미만"))</f>
        <v>1억 미만</v>
      </c>
      <c r="H11" s="51">
        <f>LOOKUP(G11,$C$17:$E$17,$C$18:$E$18)</f>
        <v>1</v>
      </c>
      <c r="I11" s="24" t="e">
        <f>INDEX($C$19:$E$22,MATCH(F11,$B$19:$B$22,0),MATCH(H11,$C$18:$E$18,0))</f>
        <v>#DIV/0!</v>
      </c>
      <c r="J11" s="62" t="e">
        <f>ROUNDUP(IF(I11&gt;ABS(D11),ABS(D11),I11),-5)</f>
        <v>#DIV/0!</v>
      </c>
      <c r="T11" s="1"/>
      <c r="U11" s="1"/>
    </row>
    <row r="12" spans="1:21" s="67" customFormat="1" ht="56.25" customHeight="1" x14ac:dyDescent="0.3">
      <c r="B12" s="86" t="s">
        <v>45</v>
      </c>
      <c r="C12" s="87"/>
      <c r="D12" s="87"/>
      <c r="E12" s="87"/>
      <c r="F12" s="87"/>
      <c r="G12" s="68"/>
      <c r="H12" s="68"/>
      <c r="I12" s="68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x14ac:dyDescent="0.3">
      <c r="T13" s="1"/>
      <c r="U13" s="1"/>
    </row>
    <row r="14" spans="1:21" ht="13.5" customHeight="1" x14ac:dyDescent="0.3">
      <c r="T14" s="1"/>
      <c r="U14" s="1"/>
    </row>
    <row r="15" spans="1:21" ht="20.25" hidden="1" customHeight="1" x14ac:dyDescent="0.3">
      <c r="B15" s="28" t="s">
        <v>39</v>
      </c>
      <c r="T15" s="1"/>
      <c r="U15" s="1"/>
    </row>
    <row r="16" spans="1:21" ht="21.75" hidden="1" customHeight="1" x14ac:dyDescent="0.3">
      <c r="B16" s="39"/>
      <c r="C16" s="79" t="s">
        <v>29</v>
      </c>
      <c r="D16" s="79"/>
      <c r="E16" s="80"/>
      <c r="T16" s="1"/>
      <c r="U16" s="1"/>
    </row>
    <row r="17" spans="2:5" ht="21.75" hidden="1" customHeight="1" x14ac:dyDescent="0.3">
      <c r="B17" s="40"/>
      <c r="C17" s="47" t="s">
        <v>3</v>
      </c>
      <c r="D17" s="46" t="s">
        <v>2</v>
      </c>
      <c r="E17" s="46" t="s">
        <v>40</v>
      </c>
    </row>
    <row r="18" spans="2:5" ht="14.25" hidden="1" customHeight="1" x14ac:dyDescent="0.3">
      <c r="B18" s="55" t="s">
        <v>42</v>
      </c>
      <c r="C18" s="53">
        <v>1</v>
      </c>
      <c r="D18" s="54">
        <v>2</v>
      </c>
      <c r="E18" s="54">
        <v>3</v>
      </c>
    </row>
    <row r="19" spans="2:5" ht="21.75" hidden="1" customHeight="1" x14ac:dyDescent="0.3">
      <c r="B19" s="48" t="s">
        <v>27</v>
      </c>
      <c r="C19" s="29">
        <v>3000000</v>
      </c>
      <c r="D19" s="29">
        <v>6000000</v>
      </c>
      <c r="E19" s="29">
        <v>9000000</v>
      </c>
    </row>
    <row r="20" spans="2:5" ht="21.75" hidden="1" customHeight="1" x14ac:dyDescent="0.3">
      <c r="B20" s="48" t="s">
        <v>28</v>
      </c>
      <c r="C20" s="29">
        <v>4000000</v>
      </c>
      <c r="D20" s="29">
        <v>8000000</v>
      </c>
      <c r="E20" s="29">
        <v>12000000</v>
      </c>
    </row>
    <row r="21" spans="2:5" ht="21.75" hidden="1" customHeight="1" x14ac:dyDescent="0.3">
      <c r="B21" s="49" t="s">
        <v>33</v>
      </c>
      <c r="C21" s="29">
        <v>5000000</v>
      </c>
      <c r="D21" s="29">
        <v>10000000</v>
      </c>
      <c r="E21" s="29">
        <v>15000000</v>
      </c>
    </row>
    <row r="22" spans="2:5" ht="21.75" hidden="1" customHeight="1" x14ac:dyDescent="0.3">
      <c r="B22" s="48" t="s">
        <v>14</v>
      </c>
      <c r="C22" s="30" t="s">
        <v>32</v>
      </c>
      <c r="D22" s="30" t="s">
        <v>32</v>
      </c>
      <c r="E22" s="30" t="s">
        <v>32</v>
      </c>
    </row>
    <row r="23" spans="2:5" ht="27.75" hidden="1" customHeight="1" x14ac:dyDescent="0.3">
      <c r="B23" s="50"/>
    </row>
    <row r="24" spans="2:5" hidden="1" x14ac:dyDescent="0.3"/>
    <row r="25" spans="2:5" hidden="1" x14ac:dyDescent="0.3"/>
  </sheetData>
  <mergeCells count="6">
    <mergeCell ref="C16:E16"/>
    <mergeCell ref="B8:E8"/>
    <mergeCell ref="B1:J6"/>
    <mergeCell ref="B9:C9"/>
    <mergeCell ref="D9:J9"/>
    <mergeCell ref="B12:F12"/>
  </mergeCells>
  <phoneticPr fontId="2" type="noConversion"/>
  <pageMargins left="0.7" right="0.7" top="0.75" bottom="0.75" header="0.3" footer="0.3"/>
  <pageSetup paperSize="9" scale="73" fitToHeight="0" orientation="landscape" r:id="rId1"/>
  <ignoredErrors>
    <ignoredError sqref="E11:I1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B1:X23"/>
  <sheetViews>
    <sheetView showGridLines="0" tabSelected="1" zoomScale="87" zoomScaleNormal="87" zoomScaleSheetLayoutView="100" workbookViewId="0">
      <selection activeCell="C5" sqref="C5"/>
    </sheetView>
  </sheetViews>
  <sheetFormatPr defaultRowHeight="16.5" x14ac:dyDescent="0.3"/>
  <cols>
    <col min="1" max="1" width="2.875" customWidth="1"/>
    <col min="2" max="2" width="22.375" customWidth="1"/>
    <col min="3" max="3" width="24.75" bestFit="1" customWidth="1"/>
    <col min="4" max="4" width="25.5" customWidth="1"/>
    <col min="5" max="5" width="13" customWidth="1"/>
    <col min="6" max="6" width="19.5" style="1" customWidth="1"/>
    <col min="7" max="7" width="19" style="1" hidden="1" customWidth="1"/>
    <col min="8" max="8" width="17" style="1" customWidth="1"/>
    <col min="9" max="9" width="11.625" style="1" customWidth="1"/>
    <col min="10" max="10" width="26.25" style="1" customWidth="1"/>
    <col min="11" max="11" width="23.875" style="1" customWidth="1"/>
    <col min="12" max="12" width="6.875" style="1" hidden="1" customWidth="1"/>
    <col min="13" max="13" width="19.875" style="1" customWidth="1"/>
    <col min="14" max="14" width="23" style="1" customWidth="1"/>
    <col min="15" max="15" width="11.25" style="1" customWidth="1"/>
    <col min="16" max="16" width="14.375" style="1" customWidth="1"/>
    <col min="17" max="22" width="9" style="1"/>
  </cols>
  <sheetData>
    <row r="1" spans="2:24" s="2" customFormat="1" ht="58.5" customHeight="1" x14ac:dyDescent="0.3">
      <c r="B1" s="91" t="s">
        <v>47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24" s="2" customFormat="1" ht="31.5" customHeight="1" x14ac:dyDescent="0.3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2:24" s="2" customFormat="1" ht="31.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2:24" s="2" customFormat="1" ht="31.5" customHeight="1" x14ac:dyDescent="0.3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24" s="2" customFormat="1" ht="26.25" customHeight="1" x14ac:dyDescent="0.3">
      <c r="B5" s="16"/>
      <c r="C5" s="16"/>
      <c r="D5" s="16"/>
      <c r="E5" s="16"/>
      <c r="F5" s="17"/>
      <c r="G5" s="17"/>
      <c r="H5" s="17"/>
      <c r="I5" s="17"/>
      <c r="J5" s="17"/>
      <c r="K5" s="17"/>
      <c r="L5" s="17"/>
      <c r="M5" s="17"/>
    </row>
    <row r="6" spans="2:24" ht="31.5" customHeight="1" x14ac:dyDescent="0.3">
      <c r="B6" s="18" t="s">
        <v>37</v>
      </c>
      <c r="G6" s="88"/>
      <c r="H6" s="88"/>
      <c r="I6" s="33"/>
      <c r="J6" s="33"/>
      <c r="K6" s="33"/>
      <c r="L6" s="33"/>
      <c r="M6" s="33"/>
    </row>
    <row r="7" spans="2:24" ht="29.25" customHeight="1" x14ac:dyDescent="0.3">
      <c r="B7" s="83" t="s">
        <v>44</v>
      </c>
      <c r="C7" s="83"/>
      <c r="D7" s="83"/>
      <c r="E7" s="89" t="s">
        <v>7</v>
      </c>
      <c r="F7" s="90"/>
      <c r="G7" s="90"/>
      <c r="H7" s="90"/>
      <c r="I7" s="90"/>
      <c r="J7" s="90"/>
      <c r="K7" s="90"/>
      <c r="L7" s="90"/>
      <c r="M7" s="90"/>
      <c r="N7" s="84"/>
    </row>
    <row r="8" spans="2:24" s="4" customFormat="1" ht="39" customHeight="1" x14ac:dyDescent="0.3">
      <c r="B8" s="37" t="s">
        <v>17</v>
      </c>
      <c r="C8" s="38" t="s">
        <v>8</v>
      </c>
      <c r="D8" s="38" t="s">
        <v>35</v>
      </c>
      <c r="E8" s="41" t="s">
        <v>18</v>
      </c>
      <c r="F8" s="42" t="s">
        <v>36</v>
      </c>
      <c r="G8" s="41" t="s">
        <v>9</v>
      </c>
      <c r="H8" s="43" t="s">
        <v>31</v>
      </c>
      <c r="I8" s="43" t="s">
        <v>11</v>
      </c>
      <c r="J8" s="43" t="s">
        <v>30</v>
      </c>
      <c r="K8" s="44" t="s">
        <v>0</v>
      </c>
      <c r="L8" s="72" t="s">
        <v>41</v>
      </c>
      <c r="M8" s="45" t="s">
        <v>6</v>
      </c>
      <c r="N8" s="73" t="s">
        <v>34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2:24" ht="65.25" customHeight="1" thickBot="1" x14ac:dyDescent="0.35">
      <c r="B9" s="70" t="s">
        <v>48</v>
      </c>
      <c r="C9" s="71"/>
      <c r="D9" s="71"/>
      <c r="E9" s="32" t="e">
        <f>DATEDIF($B$9,"2020-01-01","d")</f>
        <v>#VALUE!</v>
      </c>
      <c r="F9" s="31" t="e">
        <f>(C9/E9)*365</f>
        <v>#VALUE!</v>
      </c>
      <c r="G9" s="31">
        <f>D9</f>
        <v>0</v>
      </c>
      <c r="H9" s="21" t="e">
        <f>IF(0&gt;(G9-F9),ABS(G9-F9),"감소액 없음")</f>
        <v>#VALUE!</v>
      </c>
      <c r="I9" s="52" t="e">
        <f>IF(0&gt;((G9-F9)/F9),ABS((G9-F9)/F9),"감소율 없음")</f>
        <v>#VALUE!</v>
      </c>
      <c r="J9" s="22" t="e">
        <f>IF(((G9-F9)/F9)&lt;-40%,"40초과 %p 감소",IF(((G9-F9)/F9)&lt;-20%,"20초과∼40이하 %p 감소",IF(((G9-F9)/F9)&lt;0,"0∼20이하 %p 감소","매출증가")))</f>
        <v>#VALUE!</v>
      </c>
      <c r="K9" s="23" t="str">
        <f>IF(G9&gt;=300000000,"3억 이상",IF(G9&gt;=100000000,"1억 이상~3억 미만","1억 미만"))</f>
        <v>1억 미만</v>
      </c>
      <c r="L9" s="56">
        <f>LOOKUP(K9,$C$17:$E$17,$C$18:$E$18)</f>
        <v>1</v>
      </c>
      <c r="M9" s="24" t="e">
        <f>INDEX($C$19:$E$22,MATCH(J9,$B$19:$B$22,0),MATCH(L9,$C$18:$E$18,0))</f>
        <v>#VALUE!</v>
      </c>
      <c r="N9" s="74" t="e">
        <f>ROUNDUP(IF(M9&gt;ABS(H9),ABS(H9),M9),-5)</f>
        <v>#VALUE!</v>
      </c>
      <c r="W9" s="1"/>
      <c r="X9" s="1"/>
    </row>
    <row r="10" spans="2:24" ht="39.75" customHeight="1" x14ac:dyDescent="0.3">
      <c r="B10" s="92" t="s">
        <v>22</v>
      </c>
      <c r="C10" s="92"/>
      <c r="D10" s="92"/>
      <c r="E10" s="92"/>
      <c r="F10" s="92"/>
      <c r="G10" s="92"/>
      <c r="H10" s="92"/>
      <c r="I10" s="92"/>
      <c r="J10" s="26"/>
      <c r="K10" s="26"/>
      <c r="L10" s="26"/>
      <c r="M10" s="26"/>
      <c r="W10" s="1"/>
      <c r="X10" s="1"/>
    </row>
    <row r="11" spans="2:24" ht="68.25" customHeight="1" x14ac:dyDescent="0.3">
      <c r="B11" s="93" t="s">
        <v>45</v>
      </c>
      <c r="C11" s="93"/>
      <c r="D11" s="93"/>
      <c r="E11" s="93"/>
      <c r="F11" s="93"/>
      <c r="G11" s="93"/>
      <c r="H11" s="93"/>
      <c r="I11" s="93"/>
      <c r="W11" s="1"/>
      <c r="X11" s="1"/>
    </row>
    <row r="12" spans="2:24" s="36" customFormat="1" ht="27" hidden="1" customHeight="1" x14ac:dyDescent="0.3">
      <c r="B12" s="34"/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2:24" s="36" customFormat="1" ht="17.25" hidden="1" customHeight="1" x14ac:dyDescent="0.3">
      <c r="B13" s="34"/>
      <c r="C13" s="34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2:24" ht="13.5" hidden="1" customHeight="1" x14ac:dyDescent="0.3">
      <c r="W14" s="1"/>
      <c r="X14" s="1"/>
    </row>
    <row r="15" spans="2:24" ht="20.25" hidden="1" customHeight="1" x14ac:dyDescent="0.3">
      <c r="B15" s="28" t="s">
        <v>39</v>
      </c>
      <c r="C15" s="1"/>
      <c r="D15" s="1"/>
      <c r="E15" s="1"/>
      <c r="W15" s="1"/>
      <c r="X15" s="1"/>
    </row>
    <row r="16" spans="2:24" ht="21.75" hidden="1" customHeight="1" x14ac:dyDescent="0.3">
      <c r="B16" s="39"/>
      <c r="C16" s="79" t="s">
        <v>29</v>
      </c>
      <c r="D16" s="79"/>
      <c r="E16" s="80"/>
      <c r="W16" s="1"/>
      <c r="X16" s="1"/>
    </row>
    <row r="17" spans="2:5" ht="21.75" hidden="1" customHeight="1" x14ac:dyDescent="0.3">
      <c r="B17" s="40" t="s">
        <v>30</v>
      </c>
      <c r="C17" s="47" t="s">
        <v>3</v>
      </c>
      <c r="D17" s="46" t="s">
        <v>2</v>
      </c>
      <c r="E17" s="46" t="s">
        <v>40</v>
      </c>
    </row>
    <row r="18" spans="2:5" hidden="1" x14ac:dyDescent="0.3">
      <c r="B18" s="57" t="s">
        <v>42</v>
      </c>
      <c r="C18" s="58">
        <v>1</v>
      </c>
      <c r="D18" s="59">
        <v>2</v>
      </c>
      <c r="E18" s="59">
        <v>3</v>
      </c>
    </row>
    <row r="19" spans="2:5" ht="21.75" hidden="1" customHeight="1" x14ac:dyDescent="0.3">
      <c r="B19" s="3" t="s">
        <v>27</v>
      </c>
      <c r="C19" s="29">
        <v>3000000</v>
      </c>
      <c r="D19" s="29">
        <v>6000000</v>
      </c>
      <c r="E19" s="29">
        <v>9000000</v>
      </c>
    </row>
    <row r="20" spans="2:5" ht="21.75" hidden="1" customHeight="1" x14ac:dyDescent="0.3">
      <c r="B20" s="3" t="s">
        <v>28</v>
      </c>
      <c r="C20" s="29">
        <v>4000000</v>
      </c>
      <c r="D20" s="29">
        <v>8000000</v>
      </c>
      <c r="E20" s="29">
        <v>12000000</v>
      </c>
    </row>
    <row r="21" spans="2:5" ht="21.75" hidden="1" customHeight="1" x14ac:dyDescent="0.3">
      <c r="B21" s="27" t="s">
        <v>33</v>
      </c>
      <c r="C21" s="29">
        <v>5000000</v>
      </c>
      <c r="D21" s="29">
        <v>10000000</v>
      </c>
      <c r="E21" s="29">
        <v>15000000</v>
      </c>
    </row>
    <row r="22" spans="2:5" ht="21.75" hidden="1" customHeight="1" x14ac:dyDescent="0.3">
      <c r="B22" s="3" t="s">
        <v>14</v>
      </c>
      <c r="C22" s="30" t="s">
        <v>32</v>
      </c>
      <c r="D22" s="30" t="s">
        <v>32</v>
      </c>
      <c r="E22" s="30" t="s">
        <v>32</v>
      </c>
    </row>
    <row r="23" spans="2:5" ht="27.75" hidden="1" customHeight="1" x14ac:dyDescent="0.3"/>
  </sheetData>
  <mergeCells count="7">
    <mergeCell ref="G6:H6"/>
    <mergeCell ref="C16:E16"/>
    <mergeCell ref="B7:D7"/>
    <mergeCell ref="E7:N7"/>
    <mergeCell ref="B1:M4"/>
    <mergeCell ref="B10:I10"/>
    <mergeCell ref="B11:I11"/>
  </mergeCells>
  <phoneticPr fontId="2" type="noConversion"/>
  <pageMargins left="0.7" right="0.7" top="0.75" bottom="0.75" header="0.3" footer="0.3"/>
  <pageSetup paperSize="9" scale="7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  <pageSetUpPr fitToPage="1"/>
  </sheetPr>
  <dimension ref="A1:T26"/>
  <sheetViews>
    <sheetView showGridLines="0" zoomScale="87" zoomScaleNormal="87" zoomScaleSheetLayoutView="100" workbookViewId="0">
      <selection activeCell="H11" sqref="H11"/>
    </sheetView>
  </sheetViews>
  <sheetFormatPr defaultRowHeight="16.5" x14ac:dyDescent="0.3"/>
  <cols>
    <col min="1" max="1" width="1.25" customWidth="1"/>
    <col min="2" max="2" width="22.5" style="1" customWidth="1"/>
    <col min="3" max="3" width="21.25" style="1" customWidth="1"/>
    <col min="4" max="4" width="19.125" style="1" customWidth="1"/>
    <col min="5" max="5" width="25.75" style="1" customWidth="1"/>
    <col min="6" max="6" width="19.875" style="1" customWidth="1"/>
    <col min="7" max="7" width="20.75" style="1" customWidth="1"/>
    <col min="8" max="8" width="19.125" style="1" customWidth="1"/>
    <col min="9" max="9" width="20.75" style="1" customWidth="1"/>
    <col min="10" max="10" width="4.125" style="1" customWidth="1"/>
    <col min="11" max="11" width="11.25" style="1" customWidth="1"/>
    <col min="12" max="12" width="14.375" style="1" customWidth="1"/>
    <col min="13" max="18" width="9" style="1"/>
  </cols>
  <sheetData>
    <row r="1" spans="1:20" s="2" customFormat="1" ht="19.5" customHeight="1" x14ac:dyDescent="0.3">
      <c r="A1" s="16"/>
      <c r="B1" s="94" t="s">
        <v>24</v>
      </c>
      <c r="C1" s="94"/>
      <c r="D1" s="94"/>
      <c r="E1" s="94"/>
      <c r="F1" s="94"/>
      <c r="G1" s="94"/>
      <c r="H1" s="94"/>
      <c r="I1" s="94"/>
    </row>
    <row r="2" spans="1:20" s="2" customFormat="1" ht="19.5" customHeight="1" x14ac:dyDescent="0.3">
      <c r="A2" s="16"/>
      <c r="B2" s="94"/>
      <c r="C2" s="94"/>
      <c r="D2" s="94"/>
      <c r="E2" s="94"/>
      <c r="F2" s="94"/>
      <c r="G2" s="94"/>
      <c r="H2" s="94"/>
      <c r="I2" s="94"/>
    </row>
    <row r="3" spans="1:20" s="2" customFormat="1" ht="19.5" customHeight="1" x14ac:dyDescent="0.3">
      <c r="A3" s="16"/>
      <c r="B3" s="94"/>
      <c r="C3" s="94"/>
      <c r="D3" s="94"/>
      <c r="E3" s="94"/>
      <c r="F3" s="94"/>
      <c r="G3" s="94"/>
      <c r="H3" s="94"/>
      <c r="I3" s="94"/>
    </row>
    <row r="4" spans="1:20" s="2" customFormat="1" ht="19.5" customHeight="1" x14ac:dyDescent="0.3">
      <c r="A4" s="16"/>
      <c r="B4" s="94"/>
      <c r="C4" s="94"/>
      <c r="D4" s="94"/>
      <c r="E4" s="94"/>
      <c r="F4" s="94"/>
      <c r="G4" s="94"/>
      <c r="H4" s="94"/>
      <c r="I4" s="94"/>
    </row>
    <row r="5" spans="1:20" s="2" customFormat="1" ht="19.5" customHeight="1" x14ac:dyDescent="0.3">
      <c r="A5" s="16"/>
      <c r="B5" s="94"/>
      <c r="C5" s="94"/>
      <c r="D5" s="94"/>
      <c r="E5" s="94"/>
      <c r="F5" s="94"/>
      <c r="G5" s="94"/>
      <c r="H5" s="94"/>
      <c r="I5" s="94"/>
    </row>
    <row r="6" spans="1:20" s="2" customFormat="1" ht="27.75" customHeight="1" x14ac:dyDescent="0.3">
      <c r="A6" s="16"/>
      <c r="B6" s="94"/>
      <c r="C6" s="94"/>
      <c r="D6" s="94"/>
      <c r="E6" s="94"/>
      <c r="F6" s="94"/>
      <c r="G6" s="94"/>
      <c r="H6" s="94"/>
      <c r="I6" s="94"/>
    </row>
    <row r="7" spans="1:20" s="2" customFormat="1" ht="7.5" customHeight="1" x14ac:dyDescent="0.3">
      <c r="A7" s="16"/>
      <c r="B7" s="17"/>
      <c r="C7" s="17"/>
      <c r="D7" s="17"/>
      <c r="E7" s="17"/>
      <c r="F7" s="17"/>
      <c r="G7" s="17"/>
      <c r="H7" s="17"/>
      <c r="I7" s="17"/>
    </row>
    <row r="8" spans="1:20" ht="31.5" customHeight="1" x14ac:dyDescent="0.3">
      <c r="B8" s="18" t="s">
        <v>16</v>
      </c>
      <c r="D8" s="13"/>
      <c r="E8" s="13"/>
      <c r="F8" s="13"/>
      <c r="G8" s="13"/>
      <c r="H8" s="13"/>
      <c r="I8" s="13"/>
    </row>
    <row r="9" spans="1:20" ht="23.25" customHeight="1" thickBot="1" x14ac:dyDescent="0.35">
      <c r="B9" s="96" t="s">
        <v>21</v>
      </c>
      <c r="C9" s="96"/>
      <c r="D9" s="97" t="s">
        <v>7</v>
      </c>
      <c r="E9" s="96"/>
      <c r="F9" s="96"/>
      <c r="G9" s="96"/>
      <c r="H9" s="96"/>
      <c r="I9" s="98"/>
    </row>
    <row r="10" spans="1:20" s="4" customFormat="1" ht="24.75" customHeight="1" x14ac:dyDescent="0.3">
      <c r="B10" s="5" t="s">
        <v>8</v>
      </c>
      <c r="C10" s="6" t="s">
        <v>9</v>
      </c>
      <c r="D10" s="7" t="s">
        <v>10</v>
      </c>
      <c r="E10" s="7" t="s">
        <v>11</v>
      </c>
      <c r="F10" s="7" t="s">
        <v>5</v>
      </c>
      <c r="G10" s="8" t="s">
        <v>0</v>
      </c>
      <c r="H10" s="9" t="s">
        <v>6</v>
      </c>
      <c r="I10" s="10" t="s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46.5" customHeight="1" thickBot="1" x14ac:dyDescent="0.35">
      <c r="B11" s="20">
        <v>2000000</v>
      </c>
      <c r="C11" s="20">
        <v>2010000</v>
      </c>
      <c r="D11" s="21">
        <f>+C11-B11</f>
        <v>10000</v>
      </c>
      <c r="E11" s="22">
        <f>+(C11-B11)/B11</f>
        <v>5.0000000000000001E-3</v>
      </c>
      <c r="F11" s="22" t="str">
        <f>+IF(E11&lt;-40%,"40 초과",IF(E11&lt;-20%,"20초과~40이하",IF(E11&lt;0,"0초과~20이하","매출증가")))</f>
        <v>매출증가</v>
      </c>
      <c r="G11" s="23" t="str">
        <f>+IF(C11&lt;100000000,"1억 미만",IF(C11&lt;300000000,"1억 이상~3억 미만","3억 이상"))</f>
        <v>1억 미만</v>
      </c>
      <c r="H11" s="24">
        <f>+INDEX($B$22:$E$26,MATCH(F11,$B$22:$B$26,0),MATCH($G$11,$B$22:$E$22,0))</f>
        <v>0</v>
      </c>
      <c r="I11" s="14">
        <f>+ROUNDUP(IF(H11&gt;ABS(D11),ABS(D11),H11),-3)</f>
        <v>0</v>
      </c>
      <c r="S11" s="1"/>
      <c r="T11" s="1"/>
    </row>
    <row r="12" spans="1:20" ht="28.5" customHeight="1" x14ac:dyDescent="0.3">
      <c r="B12" s="99" t="s">
        <v>23</v>
      </c>
      <c r="C12" s="99"/>
      <c r="D12" s="99"/>
      <c r="E12" s="99"/>
      <c r="F12" s="26"/>
      <c r="G12" s="26"/>
      <c r="H12" s="26"/>
      <c r="I12" s="26"/>
      <c r="S12" s="1"/>
      <c r="T12" s="1"/>
    </row>
    <row r="13" spans="1:20" x14ac:dyDescent="0.3">
      <c r="S13" s="1"/>
      <c r="T13" s="1"/>
    </row>
    <row r="14" spans="1:20" ht="26.25" x14ac:dyDescent="0.3">
      <c r="B14" s="18" t="s">
        <v>20</v>
      </c>
      <c r="S14" s="1"/>
      <c r="T14" s="1"/>
    </row>
    <row r="15" spans="1:20" ht="16.5" customHeight="1" x14ac:dyDescent="0.3">
      <c r="B15" s="96" t="s">
        <v>21</v>
      </c>
      <c r="C15" s="96"/>
      <c r="D15" s="96" t="s">
        <v>7</v>
      </c>
      <c r="E15" s="96"/>
      <c r="S15" s="1"/>
      <c r="T15" s="1"/>
    </row>
    <row r="16" spans="1:20" ht="17.25" customHeight="1" x14ac:dyDescent="0.3">
      <c r="B16" s="5" t="s">
        <v>17</v>
      </c>
      <c r="C16" s="6" t="s">
        <v>8</v>
      </c>
      <c r="D16" s="7" t="s">
        <v>18</v>
      </c>
      <c r="E16" s="7" t="s">
        <v>25</v>
      </c>
      <c r="S16" s="1"/>
      <c r="T16" s="1"/>
    </row>
    <row r="17" spans="2:20" ht="48.75" customHeight="1" x14ac:dyDescent="0.3">
      <c r="B17" s="25">
        <v>43221</v>
      </c>
      <c r="C17" s="20"/>
      <c r="D17" s="21">
        <f>+DATEDIF($B$17,"2019-12-31","d")</f>
        <v>609</v>
      </c>
      <c r="E17" s="21">
        <f>+(C17/D17)*365</f>
        <v>0</v>
      </c>
      <c r="S17" s="1"/>
      <c r="T17" s="1"/>
    </row>
    <row r="18" spans="2:20" ht="24" customHeight="1" x14ac:dyDescent="0.3">
      <c r="B18" s="95" t="s">
        <v>22</v>
      </c>
      <c r="C18" s="95"/>
      <c r="D18" s="95"/>
      <c r="E18" s="95"/>
      <c r="S18" s="1"/>
      <c r="T18" s="1"/>
    </row>
    <row r="19" spans="2:20" ht="13.5" customHeight="1" x14ac:dyDescent="0.3">
      <c r="B19" s="19"/>
      <c r="C19" s="19"/>
      <c r="D19" s="19"/>
      <c r="E19" s="19"/>
      <c r="S19" s="1"/>
      <c r="T19" s="1"/>
    </row>
    <row r="20" spans="2:20" ht="13.5" customHeight="1" x14ac:dyDescent="0.3">
      <c r="S20" s="1"/>
      <c r="T20" s="1"/>
    </row>
    <row r="21" spans="2:20" x14ac:dyDescent="0.3">
      <c r="B21" s="15" t="s">
        <v>19</v>
      </c>
      <c r="S21" s="1"/>
      <c r="T21" s="1"/>
    </row>
    <row r="22" spans="2:20" ht="12" customHeight="1" x14ac:dyDescent="0.3">
      <c r="B22" s="11" t="s">
        <v>15</v>
      </c>
      <c r="C22" s="3" t="s">
        <v>3</v>
      </c>
      <c r="D22" s="3" t="s">
        <v>2</v>
      </c>
      <c r="E22" s="3" t="s">
        <v>4</v>
      </c>
    </row>
    <row r="23" spans="2:20" ht="12" customHeight="1" x14ac:dyDescent="0.3">
      <c r="B23" s="3" t="s">
        <v>12</v>
      </c>
      <c r="C23" s="12">
        <v>3000000</v>
      </c>
      <c r="D23" s="12">
        <v>6000000</v>
      </c>
      <c r="E23" s="12">
        <v>9000000</v>
      </c>
    </row>
    <row r="24" spans="2:20" ht="12" customHeight="1" x14ac:dyDescent="0.3">
      <c r="B24" s="3" t="s">
        <v>13</v>
      </c>
      <c r="C24" s="12">
        <v>4000000</v>
      </c>
      <c r="D24" s="12">
        <v>8000000</v>
      </c>
      <c r="E24" s="12">
        <v>12000000</v>
      </c>
    </row>
    <row r="25" spans="2:20" ht="12" customHeight="1" x14ac:dyDescent="0.3">
      <c r="B25" s="3" t="s">
        <v>26</v>
      </c>
      <c r="C25" s="12">
        <v>5000000</v>
      </c>
      <c r="D25" s="12">
        <v>10000000</v>
      </c>
      <c r="E25" s="12">
        <v>15000000</v>
      </c>
    </row>
    <row r="26" spans="2:20" ht="12" customHeight="1" x14ac:dyDescent="0.3">
      <c r="B26" s="3" t="s">
        <v>14</v>
      </c>
      <c r="C26" s="3">
        <v>0</v>
      </c>
      <c r="D26" s="3">
        <v>0</v>
      </c>
      <c r="E26" s="3">
        <v>0</v>
      </c>
    </row>
  </sheetData>
  <mergeCells count="7">
    <mergeCell ref="B1:I6"/>
    <mergeCell ref="B18:E18"/>
    <mergeCell ref="B9:C9"/>
    <mergeCell ref="D9:I9"/>
    <mergeCell ref="B15:C15"/>
    <mergeCell ref="D15:E15"/>
    <mergeCell ref="B12:E12"/>
  </mergeCells>
  <phoneticPr fontId="2" type="noConversion"/>
  <pageMargins left="0.7" right="0.7" top="0.75" bottom="0.75" header="0.3" footer="0.3"/>
  <pageSetup paperSize="9" scale="73" fitToHeight="0" orientation="landscape" r:id="rId1"/>
  <ignoredErrors>
    <ignoredError sqref="E11 G11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시트1_2019년 1월 1일 이전에 개업한 기업 산출식</vt:lpstr>
      <vt:lpstr>시트2_2019년 1월 1일 이 후 개업한 기업 산출식 </vt:lpstr>
      <vt:lpstr>1차_시트2_2019년도 중 개업한 기업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문한나</cp:lastModifiedBy>
  <cp:lastPrinted>2021-08-26T05:27:36Z</cp:lastPrinted>
  <dcterms:created xsi:type="dcterms:W3CDTF">2021-08-26T03:16:31Z</dcterms:created>
  <dcterms:modified xsi:type="dcterms:W3CDTF">2021-09-07T06:03:01Z</dcterms:modified>
</cp:coreProperties>
</file>